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Межевание и планирование 170 000,00\Для разменщения принятой МП\"/>
    </mc:Choice>
  </mc:AlternateContent>
  <bookViews>
    <workbookView minimized="1"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7" i="1" l="1"/>
  <c r="H83" i="1" l="1"/>
  <c r="H82" i="1"/>
  <c r="H79" i="1" s="1"/>
  <c r="H81" i="1"/>
  <c r="H80" i="1"/>
  <c r="H114" i="1"/>
  <c r="H97" i="1"/>
  <c r="H67" i="1"/>
  <c r="H62" i="1"/>
  <c r="H57" i="1" l="1"/>
  <c r="H52" i="1" l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G114" i="1" s="1"/>
  <c r="H46" i="1"/>
  <c r="H45" i="1"/>
  <c r="H38" i="1"/>
  <c r="H37" i="1"/>
  <c r="G99" i="1" l="1"/>
  <c r="G89" i="1"/>
  <c r="H113" i="1"/>
  <c r="G113" i="1" s="1"/>
  <c r="H115" i="1"/>
  <c r="H112" i="1"/>
  <c r="K112" i="1"/>
  <c r="K114" i="1"/>
  <c r="G79" i="1"/>
  <c r="G84" i="1"/>
  <c r="H44" i="1"/>
  <c r="K64" i="1"/>
  <c r="K59" i="1"/>
  <c r="I59" i="1"/>
  <c r="H111" i="1" l="1"/>
  <c r="G111" i="1" s="1"/>
  <c r="G115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<sst xmlns="http://schemas.openxmlformats.org/spreadsheetml/2006/main" count="188" uniqueCount="84">
  <si>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</si>
  <si>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</si>
  <si>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</si>
  <si>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</si>
  <si>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</si>
  <si>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</si>
  <si>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</si>
  <si>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</si>
  <si>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</si>
  <si>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</si>
  <si>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</si>
  <si>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</si>
  <si>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</si>
  <si>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</si>
  <si>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</si>
  <si>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</si>
  <si>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</si>
  <si>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</si>
  <si>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</si>
  <si>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</si>
  <si>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</si>
  <si>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</si>
  <si>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</si>
  <si>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</si>
  <si>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</si>
  <si>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</si>
  <si>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</si>
  <si>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</si>
  <si>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</si>
  <si>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</si>
  <si>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</si>
  <si>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</si>
  <si>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</si>
  <si>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</si>
  <si>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</si>
  <si>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</si>
  <si>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</si>
  <si>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</si>
  <si>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</si>
  <si>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</si>
  <si>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</si>
  <si>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</si>
  <si>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</si>
  <si>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</si>
  <si>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</si>
  <si>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</si>
  <si>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</si>
  <si>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</si>
  <si>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</si>
  <si>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</si>
  <si>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</si>
  <si>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</si>
  <si>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</si>
  <si>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</si>
  <si>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</si>
  <si>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</si>
  <si>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</si>
  <si>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</si>
  <si>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</si>
  <si>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</si>
  <si>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</si>
  <si>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</si>
  <si>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</si>
  <si>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</si>
  <si>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</si>
  <si>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</si>
  <si>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</si>
  <si>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</si>
  <si>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</si>
  <si>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</si>
  <si>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</si>
  <si>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</si>
  <si>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</si>
  <si>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</si>
  <si>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</si>
  <si>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</si>
  <si>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</si>
  <si>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</si>
  <si>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</si>
  <si>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</si>
  <si>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</si>
  <si>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</si>
  <si>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</si>
  <si>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А.А. Качанов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</si>
</sst>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zoomScale="40" zoomScaleNormal="40" zoomScaleSheetLayoutView="40" workbookViewId="0">
      <selection activeCell="H8" sqref="H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78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79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6" t="s">
        <v>62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27"/>
      <c r="Q11" s="27"/>
      <c r="R11" s="27"/>
      <c r="S11" s="27"/>
    </row>
    <row r="12" spans="1:19" x14ac:dyDescent="0.3"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27"/>
      <c r="Q12" s="27"/>
      <c r="R12" s="27"/>
      <c r="S12" s="27"/>
    </row>
    <row r="13" spans="1:19" x14ac:dyDescent="0.3"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87" t="s">
        <v>13</v>
      </c>
      <c r="C15" s="88" t="s">
        <v>14</v>
      </c>
      <c r="D15" s="92" t="s">
        <v>15</v>
      </c>
      <c r="E15" s="90" t="s">
        <v>61</v>
      </c>
      <c r="F15" s="92" t="s">
        <v>0</v>
      </c>
      <c r="G15" s="92" t="s">
        <v>11</v>
      </c>
      <c r="H15" s="85" t="s">
        <v>51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s="38" customFormat="1" ht="35.25" customHeight="1" x14ac:dyDescent="0.3">
      <c r="A16" s="37"/>
      <c r="B16" s="87"/>
      <c r="C16" s="89"/>
      <c r="D16" s="93"/>
      <c r="E16" s="91"/>
      <c r="F16" s="93"/>
      <c r="G16" s="93"/>
      <c r="H16" s="92" t="s">
        <v>38</v>
      </c>
      <c r="I16" s="92" t="s">
        <v>39</v>
      </c>
      <c r="J16" s="117" t="s">
        <v>40</v>
      </c>
      <c r="K16" s="92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87"/>
      <c r="C17" s="89"/>
      <c r="D17" s="93"/>
      <c r="E17" s="91"/>
      <c r="F17" s="93"/>
      <c r="G17" s="93"/>
      <c r="H17" s="92"/>
      <c r="I17" s="92"/>
      <c r="J17" s="118"/>
      <c r="K17" s="92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94">
        <v>1</v>
      </c>
      <c r="C19" s="99" t="s">
        <v>75</v>
      </c>
      <c r="D19" s="98" t="s">
        <v>45</v>
      </c>
      <c r="E19" s="98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94"/>
      <c r="C20" s="99"/>
      <c r="D20" s="98"/>
      <c r="E20" s="98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94"/>
      <c r="C21" s="99"/>
      <c r="D21" s="98"/>
      <c r="E21" s="98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94"/>
      <c r="C22" s="99"/>
      <c r="D22" s="98"/>
      <c r="E22" s="98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94"/>
      <c r="C23" s="99"/>
      <c r="D23" s="98"/>
      <c r="E23" s="98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95" t="s">
        <v>12</v>
      </c>
      <c r="C24" s="97" t="s">
        <v>52</v>
      </c>
      <c r="D24" s="82" t="s">
        <v>45</v>
      </c>
      <c r="E24" s="80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95"/>
      <c r="C25" s="97"/>
      <c r="D25" s="82"/>
      <c r="E25" s="80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95"/>
      <c r="C26" s="97"/>
      <c r="D26" s="82"/>
      <c r="E26" s="80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95"/>
      <c r="C27" s="97"/>
      <c r="D27" s="82"/>
      <c r="E27" s="80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95"/>
      <c r="C28" s="97"/>
      <c r="D28" s="82"/>
      <c r="E28" s="80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95" t="s">
        <v>37</v>
      </c>
      <c r="C29" s="97" t="s">
        <v>74</v>
      </c>
      <c r="D29" s="82" t="s">
        <v>80</v>
      </c>
      <c r="E29" s="80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95"/>
      <c r="C30" s="97"/>
      <c r="D30" s="82"/>
      <c r="E30" s="80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95"/>
      <c r="C31" s="97"/>
      <c r="D31" s="82"/>
      <c r="E31" s="80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95"/>
      <c r="C32" s="97"/>
      <c r="D32" s="82"/>
      <c r="E32" s="80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95"/>
      <c r="C33" s="97"/>
      <c r="D33" s="82"/>
      <c r="E33" s="80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95" t="s">
        <v>42</v>
      </c>
      <c r="C34" s="99" t="s">
        <v>41</v>
      </c>
      <c r="D34" s="98" t="s">
        <v>45</v>
      </c>
      <c r="E34" s="10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95"/>
      <c r="C35" s="99"/>
      <c r="D35" s="98"/>
      <c r="E35" s="10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95"/>
      <c r="C36" s="99"/>
      <c r="D36" s="98"/>
      <c r="E36" s="10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95"/>
      <c r="C37" s="99"/>
      <c r="D37" s="98"/>
      <c r="E37" s="10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95"/>
      <c r="C38" s="99"/>
      <c r="D38" s="98"/>
      <c r="E38" s="10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96" t="s">
        <v>16</v>
      </c>
      <c r="C39" s="86" t="s">
        <v>65</v>
      </c>
      <c r="D39" s="80" t="s">
        <v>45</v>
      </c>
      <c r="E39" s="80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96"/>
      <c r="C40" s="86"/>
      <c r="D40" s="80"/>
      <c r="E40" s="80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96"/>
      <c r="C41" s="86"/>
      <c r="D41" s="80"/>
      <c r="E41" s="80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96"/>
      <c r="C42" s="86"/>
      <c r="D42" s="80"/>
      <c r="E42" s="80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96"/>
      <c r="C43" s="86"/>
      <c r="D43" s="80"/>
      <c r="E43" s="80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95" t="s">
        <v>17</v>
      </c>
      <c r="C44" s="99" t="s">
        <v>43</v>
      </c>
      <c r="D44" s="98" t="s">
        <v>44</v>
      </c>
      <c r="E44" s="98"/>
      <c r="F44" s="48" t="s">
        <v>27</v>
      </c>
      <c r="G44" s="49">
        <f t="shared" si="7"/>
        <v>64182.805170000007</v>
      </c>
      <c r="H44" s="54">
        <f>SUM(H45:H48)</f>
        <v>21223.346170000001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95"/>
      <c r="C45" s="99"/>
      <c r="D45" s="98"/>
      <c r="E45" s="98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95"/>
      <c r="C46" s="99"/>
      <c r="D46" s="98"/>
      <c r="E46" s="98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95"/>
      <c r="C47" s="99"/>
      <c r="D47" s="98"/>
      <c r="E47" s="98"/>
      <c r="F47" s="48" t="s">
        <v>3</v>
      </c>
      <c r="G47" s="49">
        <f t="shared" si="12"/>
        <v>64182.805170000007</v>
      </c>
      <c r="H47" s="54">
        <f t="shared" si="12"/>
        <v>21223.346170000001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95"/>
      <c r="C48" s="99"/>
      <c r="D48" s="98"/>
      <c r="E48" s="98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95" t="s">
        <v>18</v>
      </c>
      <c r="C49" s="101" t="s">
        <v>64</v>
      </c>
      <c r="D49" s="81" t="s">
        <v>44</v>
      </c>
      <c r="E49" s="80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95"/>
      <c r="C50" s="102"/>
      <c r="D50" s="81"/>
      <c r="E50" s="80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95"/>
      <c r="C51" s="102"/>
      <c r="D51" s="81"/>
      <c r="E51" s="80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95"/>
      <c r="C52" s="102"/>
      <c r="D52" s="81"/>
      <c r="E52" s="80"/>
      <c r="F52" s="15" t="s">
        <v>3</v>
      </c>
      <c r="G52" s="30">
        <f t="shared" si="13"/>
        <v>5020.03</v>
      </c>
      <c r="H52" s="77">
        <f>1683.706</f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95"/>
      <c r="C53" s="102"/>
      <c r="D53" s="81"/>
      <c r="E53" s="80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95" t="s">
        <v>31</v>
      </c>
      <c r="C54" s="97" t="s">
        <v>60</v>
      </c>
      <c r="D54" s="82" t="s">
        <v>44</v>
      </c>
      <c r="E54" s="80" t="s">
        <v>9</v>
      </c>
      <c r="F54" s="17" t="s">
        <v>5</v>
      </c>
      <c r="G54" s="30">
        <f t="shared" si="13"/>
        <v>32493.005170000004</v>
      </c>
      <c r="H54" s="30">
        <f t="shared" ref="H54:K54" si="15">SUM(H55:H58)</f>
        <v>10337.587170000001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95"/>
      <c r="C55" s="103"/>
      <c r="D55" s="82"/>
      <c r="E55" s="80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95"/>
      <c r="C56" s="103"/>
      <c r="D56" s="82"/>
      <c r="E56" s="80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95"/>
      <c r="C57" s="103"/>
      <c r="D57" s="82"/>
      <c r="E57" s="80"/>
      <c r="F57" s="15" t="s">
        <v>3</v>
      </c>
      <c r="G57" s="30">
        <f t="shared" si="13"/>
        <v>32493.005170000004</v>
      </c>
      <c r="H57" s="77">
        <f>10294.7264-98.4285-2-10-2.26505+50.08315+105.47117</f>
        <v>10337.587170000001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95"/>
      <c r="C58" s="103"/>
      <c r="D58" s="82"/>
      <c r="E58" s="80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95" t="s">
        <v>19</v>
      </c>
      <c r="C59" s="101" t="s">
        <v>22</v>
      </c>
      <c r="D59" s="81" t="s">
        <v>44</v>
      </c>
      <c r="E59" s="81" t="s">
        <v>8</v>
      </c>
      <c r="F59" s="18" t="s">
        <v>5</v>
      </c>
      <c r="G59" s="30">
        <f t="shared" si="13"/>
        <v>6063.9719999999998</v>
      </c>
      <c r="H59" s="30">
        <f>SUM(H60:H63)</f>
        <v>2121.8359999999998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95"/>
      <c r="C60" s="102"/>
      <c r="D60" s="81"/>
      <c r="E60" s="81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95"/>
      <c r="C61" s="102"/>
      <c r="D61" s="81"/>
      <c r="E61" s="81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95"/>
      <c r="C62" s="102"/>
      <c r="D62" s="81"/>
      <c r="E62" s="81"/>
      <c r="F62" s="15" t="s">
        <v>3</v>
      </c>
      <c r="G62" s="30">
        <f t="shared" si="13"/>
        <v>6063.9719999999998</v>
      </c>
      <c r="H62" s="31">
        <f>2128.091-6.255</f>
        <v>2121.8359999999998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95"/>
      <c r="C63" s="102"/>
      <c r="D63" s="81"/>
      <c r="E63" s="81"/>
      <c r="F63" s="15" t="s">
        <v>4</v>
      </c>
      <c r="G63" s="30">
        <f t="shared" si="13"/>
        <v>0</v>
      </c>
      <c r="H63" s="31"/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95" t="s">
        <v>20</v>
      </c>
      <c r="C64" s="101" t="s">
        <v>23</v>
      </c>
      <c r="D64" s="81" t="s">
        <v>44</v>
      </c>
      <c r="E64" s="81" t="s">
        <v>28</v>
      </c>
      <c r="F64" s="18" t="s">
        <v>5</v>
      </c>
      <c r="G64" s="30">
        <f t="shared" si="13"/>
        <v>20605.798000000003</v>
      </c>
      <c r="H64" s="30">
        <f t="shared" ref="H64" si="16">SUM(H65:H68)</f>
        <v>7080.2170000000006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95"/>
      <c r="C65" s="102"/>
      <c r="D65" s="81"/>
      <c r="E65" s="81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95"/>
      <c r="C66" s="102"/>
      <c r="D66" s="81"/>
      <c r="E66" s="81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95"/>
      <c r="C67" s="102"/>
      <c r="D67" s="81"/>
      <c r="E67" s="81"/>
      <c r="F67" s="15" t="s">
        <v>3</v>
      </c>
      <c r="G67" s="30">
        <f t="shared" si="13"/>
        <v>20605.798000000003</v>
      </c>
      <c r="H67" s="31">
        <f>7073.962+6.255</f>
        <v>7080.2170000000006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95"/>
      <c r="C68" s="102"/>
      <c r="D68" s="81"/>
      <c r="E68" s="81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95" t="s">
        <v>32</v>
      </c>
      <c r="C69" s="99" t="s">
        <v>50</v>
      </c>
      <c r="D69" s="98" t="s">
        <v>30</v>
      </c>
      <c r="E69" s="98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95"/>
      <c r="C70" s="99"/>
      <c r="D70" s="98"/>
      <c r="E70" s="98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95"/>
      <c r="C71" s="99"/>
      <c r="D71" s="98"/>
      <c r="E71" s="98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95"/>
      <c r="C72" s="99"/>
      <c r="D72" s="98"/>
      <c r="E72" s="98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95"/>
      <c r="C73" s="99"/>
      <c r="D73" s="98"/>
      <c r="E73" s="98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95" t="s">
        <v>21</v>
      </c>
      <c r="C74" s="86" t="s">
        <v>82</v>
      </c>
      <c r="D74" s="105" t="s">
        <v>30</v>
      </c>
      <c r="E74" s="80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95"/>
      <c r="C75" s="86"/>
      <c r="D75" s="105"/>
      <c r="E75" s="80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95"/>
      <c r="C76" s="86"/>
      <c r="D76" s="105"/>
      <c r="E76" s="80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95"/>
      <c r="C77" s="86"/>
      <c r="D77" s="105"/>
      <c r="E77" s="80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95"/>
      <c r="C78" s="86"/>
      <c r="D78" s="105"/>
      <c r="E78" s="80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19" t="s">
        <v>55</v>
      </c>
      <c r="C79" s="99" t="s">
        <v>58</v>
      </c>
      <c r="D79" s="94" t="s">
        <v>30</v>
      </c>
      <c r="E79" s="120"/>
      <c r="F79" s="48" t="s">
        <v>63</v>
      </c>
      <c r="G79" s="75">
        <f t="shared" ref="G79:G88" si="17">SUM(H79:K79)</f>
        <v>820</v>
      </c>
      <c r="H79" s="75">
        <f t="shared" ref="H79" si="18">SUM(H80:H83)</f>
        <v>820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19"/>
      <c r="C80" s="106"/>
      <c r="D80" s="94"/>
      <c r="E80" s="120"/>
      <c r="F80" s="48" t="s">
        <v>1</v>
      </c>
      <c r="G80" s="75">
        <f t="shared" si="17"/>
        <v>0</v>
      </c>
      <c r="H80" s="75">
        <f>SUM(H85)</f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19"/>
      <c r="C81" s="106"/>
      <c r="D81" s="94"/>
      <c r="E81" s="120"/>
      <c r="F81" s="48" t="s">
        <v>2</v>
      </c>
      <c r="G81" s="75">
        <f t="shared" si="17"/>
        <v>0</v>
      </c>
      <c r="H81" s="75">
        <f>SUM(H86)</f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19"/>
      <c r="C82" s="106"/>
      <c r="D82" s="94"/>
      <c r="E82" s="120"/>
      <c r="F82" s="48" t="s">
        <v>3</v>
      </c>
      <c r="G82" s="75">
        <f t="shared" si="17"/>
        <v>820</v>
      </c>
      <c r="H82" s="75">
        <f t="shared" ref="H82" si="19">SUM(H87)</f>
        <v>820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19"/>
      <c r="C83" s="106"/>
      <c r="D83" s="94"/>
      <c r="E83" s="120"/>
      <c r="F83" s="48" t="s">
        <v>4</v>
      </c>
      <c r="G83" s="75">
        <f t="shared" si="17"/>
        <v>0</v>
      </c>
      <c r="H83" s="75">
        <f t="shared" ref="H83" si="20">SUM(H88)</f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21" t="s">
        <v>56</v>
      </c>
      <c r="C84" s="86" t="s">
        <v>57</v>
      </c>
      <c r="D84" s="121" t="s">
        <v>30</v>
      </c>
      <c r="E84" s="80" t="s">
        <v>28</v>
      </c>
      <c r="F84" s="45" t="s">
        <v>5</v>
      </c>
      <c r="G84" s="30">
        <f t="shared" si="17"/>
        <v>820</v>
      </c>
      <c r="H84" s="30">
        <f>SUM(H85:H88)</f>
        <v>820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21"/>
      <c r="C85" s="86"/>
      <c r="D85" s="121"/>
      <c r="E85" s="80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21"/>
      <c r="C86" s="86"/>
      <c r="D86" s="121"/>
      <c r="E86" s="80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21"/>
      <c r="C87" s="86"/>
      <c r="D87" s="121"/>
      <c r="E87" s="80"/>
      <c r="F87" s="46" t="s">
        <v>3</v>
      </c>
      <c r="G87" s="30">
        <f t="shared" si="17"/>
        <v>820</v>
      </c>
      <c r="H87" s="31">
        <f>400+250+170</f>
        <v>820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21"/>
      <c r="C88" s="86"/>
      <c r="D88" s="121"/>
      <c r="E88" s="80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110">
        <v>6</v>
      </c>
      <c r="C89" s="113" t="s">
        <v>67</v>
      </c>
      <c r="D89" s="110" t="s">
        <v>70</v>
      </c>
      <c r="E89" s="107"/>
      <c r="F89" s="48" t="s">
        <v>66</v>
      </c>
      <c r="G89" s="75">
        <f t="shared" ref="G89:G108" si="21">SUM(H89:K89)</f>
        <v>5407.7904799999997</v>
      </c>
      <c r="H89" s="76">
        <f>SUM(H90:H93)</f>
        <v>5407.7904799999997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111"/>
      <c r="C90" s="122"/>
      <c r="D90" s="111"/>
      <c r="E90" s="108"/>
      <c r="F90" s="48" t="s">
        <v>1</v>
      </c>
      <c r="G90" s="75">
        <f t="shared" si="21"/>
        <v>0</v>
      </c>
      <c r="H90" s="76">
        <f t="shared" ref="H90:K93" si="22">SUM(H95)</f>
        <v>0</v>
      </c>
      <c r="I90" s="76">
        <f t="shared" si="22"/>
        <v>0</v>
      </c>
      <c r="J90" s="76">
        <f t="shared" si="22"/>
        <v>0</v>
      </c>
      <c r="K90" s="76">
        <f t="shared" si="22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111"/>
      <c r="C91" s="122"/>
      <c r="D91" s="111"/>
      <c r="E91" s="108"/>
      <c r="F91" s="48" t="s">
        <v>2</v>
      </c>
      <c r="G91" s="75">
        <f t="shared" si="21"/>
        <v>0</v>
      </c>
      <c r="H91" s="76">
        <f t="shared" si="22"/>
        <v>0</v>
      </c>
      <c r="I91" s="76">
        <f t="shared" si="22"/>
        <v>0</v>
      </c>
      <c r="J91" s="76">
        <f t="shared" si="22"/>
        <v>0</v>
      </c>
      <c r="K91" s="76">
        <f t="shared" si="22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111"/>
      <c r="C92" s="122"/>
      <c r="D92" s="111"/>
      <c r="E92" s="108"/>
      <c r="F92" s="48" t="s">
        <v>3</v>
      </c>
      <c r="G92" s="75">
        <f t="shared" si="21"/>
        <v>5407.7904799999997</v>
      </c>
      <c r="H92" s="76">
        <f t="shared" si="22"/>
        <v>5407.7904799999997</v>
      </c>
      <c r="I92" s="76">
        <f t="shared" si="22"/>
        <v>0</v>
      </c>
      <c r="J92" s="76">
        <f t="shared" si="22"/>
        <v>0</v>
      </c>
      <c r="K92" s="76">
        <f t="shared" si="22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112"/>
      <c r="C93" s="123"/>
      <c r="D93" s="112"/>
      <c r="E93" s="109"/>
      <c r="F93" s="48" t="s">
        <v>4</v>
      </c>
      <c r="G93" s="75">
        <f t="shared" si="21"/>
        <v>0</v>
      </c>
      <c r="H93" s="76">
        <f t="shared" si="22"/>
        <v>0</v>
      </c>
      <c r="I93" s="76">
        <f t="shared" si="22"/>
        <v>0</v>
      </c>
      <c r="J93" s="76">
        <f t="shared" si="22"/>
        <v>0</v>
      </c>
      <c r="K93" s="76">
        <f t="shared" si="22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124" t="s">
        <v>68</v>
      </c>
      <c r="C94" s="127" t="s">
        <v>69</v>
      </c>
      <c r="D94" s="124" t="s">
        <v>30</v>
      </c>
      <c r="E94" s="130" t="s">
        <v>59</v>
      </c>
      <c r="F94" s="74" t="s">
        <v>5</v>
      </c>
      <c r="G94" s="30">
        <f t="shared" si="21"/>
        <v>5407.7904799999997</v>
      </c>
      <c r="H94" s="31">
        <f>SUM(H95:H98)</f>
        <v>5407.7904799999997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125"/>
      <c r="C95" s="128"/>
      <c r="D95" s="125"/>
      <c r="E95" s="131"/>
      <c r="F95" s="46" t="s">
        <v>1</v>
      </c>
      <c r="G95" s="30">
        <f t="shared" si="21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125"/>
      <c r="C96" s="128"/>
      <c r="D96" s="125"/>
      <c r="E96" s="131"/>
      <c r="F96" s="46" t="s">
        <v>2</v>
      </c>
      <c r="G96" s="30">
        <f t="shared" si="21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125"/>
      <c r="C97" s="128"/>
      <c r="D97" s="125"/>
      <c r="E97" s="131"/>
      <c r="F97" s="46" t="s">
        <v>3</v>
      </c>
      <c r="G97" s="30">
        <f t="shared" si="21"/>
        <v>5407.7904799999997</v>
      </c>
      <c r="H97" s="31">
        <f>6303.4512-99.9232-50.08315-505.65437-70-170</f>
        <v>5407.7904799999997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126"/>
      <c r="C98" s="129"/>
      <c r="D98" s="126"/>
      <c r="E98" s="132"/>
      <c r="F98" s="46" t="s">
        <v>4</v>
      </c>
      <c r="G98" s="30">
        <f t="shared" si="21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133">
        <v>7</v>
      </c>
      <c r="C99" s="113" t="s">
        <v>81</v>
      </c>
      <c r="D99" s="110" t="s">
        <v>77</v>
      </c>
      <c r="E99" s="107"/>
      <c r="F99" s="48" t="s">
        <v>71</v>
      </c>
      <c r="G99" s="75">
        <f t="shared" si="21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134"/>
      <c r="C100" s="114"/>
      <c r="D100" s="111"/>
      <c r="E100" s="108"/>
      <c r="F100" s="48" t="s">
        <v>1</v>
      </c>
      <c r="G100" s="75">
        <f t="shared" si="21"/>
        <v>546950</v>
      </c>
      <c r="H100" s="76">
        <f t="shared" ref="H100:K103" si="23">SUM(H105)</f>
        <v>0</v>
      </c>
      <c r="I100" s="76">
        <f t="shared" si="23"/>
        <v>404680</v>
      </c>
      <c r="J100" s="76">
        <f t="shared" si="23"/>
        <v>142270</v>
      </c>
      <c r="K100" s="76">
        <f t="shared" si="23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134"/>
      <c r="C101" s="114"/>
      <c r="D101" s="111"/>
      <c r="E101" s="108"/>
      <c r="F101" s="48" t="s">
        <v>2</v>
      </c>
      <c r="G101" s="75">
        <f t="shared" si="21"/>
        <v>28790</v>
      </c>
      <c r="H101" s="76">
        <f t="shared" si="23"/>
        <v>0</v>
      </c>
      <c r="I101" s="76">
        <f t="shared" si="23"/>
        <v>21300</v>
      </c>
      <c r="J101" s="76">
        <f t="shared" si="23"/>
        <v>7490</v>
      </c>
      <c r="K101" s="76">
        <f t="shared" si="23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134"/>
      <c r="C102" s="114"/>
      <c r="D102" s="111"/>
      <c r="E102" s="108"/>
      <c r="F102" s="48" t="s">
        <v>3</v>
      </c>
      <c r="G102" s="75">
        <f t="shared" si="21"/>
        <v>0</v>
      </c>
      <c r="H102" s="76">
        <f t="shared" si="23"/>
        <v>0</v>
      </c>
      <c r="I102" s="76">
        <f t="shared" si="23"/>
        <v>0</v>
      </c>
      <c r="J102" s="76">
        <f t="shared" si="23"/>
        <v>0</v>
      </c>
      <c r="K102" s="76">
        <f t="shared" si="23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135"/>
      <c r="C103" s="115"/>
      <c r="D103" s="112"/>
      <c r="E103" s="109"/>
      <c r="F103" s="48" t="s">
        <v>4</v>
      </c>
      <c r="G103" s="75">
        <f t="shared" si="21"/>
        <v>0</v>
      </c>
      <c r="H103" s="76">
        <f t="shared" si="23"/>
        <v>0</v>
      </c>
      <c r="I103" s="76">
        <f t="shared" si="23"/>
        <v>0</v>
      </c>
      <c r="J103" s="76">
        <f t="shared" si="23"/>
        <v>0</v>
      </c>
      <c r="K103" s="76">
        <f t="shared" si="23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124" t="s">
        <v>72</v>
      </c>
      <c r="C104" s="127" t="s">
        <v>73</v>
      </c>
      <c r="D104" s="124" t="s">
        <v>77</v>
      </c>
      <c r="E104" s="130" t="s">
        <v>59</v>
      </c>
      <c r="F104" s="74" t="s">
        <v>5</v>
      </c>
      <c r="G104" s="30">
        <f t="shared" si="21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125"/>
      <c r="C105" s="128"/>
      <c r="D105" s="125"/>
      <c r="E105" s="131"/>
      <c r="F105" s="46" t="s">
        <v>1</v>
      </c>
      <c r="G105" s="30">
        <f t="shared" si="21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125"/>
      <c r="C106" s="128"/>
      <c r="D106" s="125"/>
      <c r="E106" s="131"/>
      <c r="F106" s="46" t="s">
        <v>2</v>
      </c>
      <c r="G106" s="30">
        <f t="shared" si="21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125"/>
      <c r="C107" s="128"/>
      <c r="D107" s="125"/>
      <c r="E107" s="131"/>
      <c r="F107" s="46" t="s">
        <v>3</v>
      </c>
      <c r="G107" s="30">
        <f t="shared" si="21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126"/>
      <c r="C108" s="129"/>
      <c r="D108" s="126"/>
      <c r="E108" s="132"/>
      <c r="F108" s="46" t="s">
        <v>4</v>
      </c>
      <c r="G108" s="30">
        <f t="shared" si="21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04" t="s">
        <v>6</v>
      </c>
      <c r="D109" s="80"/>
      <c r="E109" s="80"/>
      <c r="F109" s="83" t="s">
        <v>0</v>
      </c>
      <c r="G109" s="79" t="s">
        <v>11</v>
      </c>
      <c r="H109" s="79" t="s">
        <v>25</v>
      </c>
      <c r="I109" s="79"/>
      <c r="J109" s="79"/>
      <c r="K109" s="7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05"/>
      <c r="D110" s="105"/>
      <c r="E110" s="80"/>
      <c r="F110" s="83"/>
      <c r="G110" s="79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05"/>
      <c r="D111" s="105"/>
      <c r="E111" s="80"/>
      <c r="F111" s="73" t="s">
        <v>24</v>
      </c>
      <c r="G111" s="54">
        <f>SUM(H111:K111)</f>
        <v>2748831.0182999996</v>
      </c>
      <c r="H111" s="54">
        <f>SUM(H112:H115)</f>
        <v>358411.55930000002</v>
      </c>
      <c r="I111" s="54">
        <f t="shared" ref="I111" si="24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05"/>
      <c r="D112" s="105"/>
      <c r="E112" s="80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05"/>
      <c r="D113" s="105"/>
      <c r="E113" s="80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5">SUM(J21+J36+J46+J71+J81+J91+J101)</f>
        <v>7490</v>
      </c>
      <c r="K113" s="54">
        <f t="shared" si="25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05"/>
      <c r="D114" s="105"/>
      <c r="E114" s="80"/>
      <c r="F114" s="73" t="s">
        <v>3</v>
      </c>
      <c r="G114" s="54">
        <f>SUM(H114:K114)</f>
        <v>70691.616779999997</v>
      </c>
      <c r="H114" s="54">
        <f>SUM(H22+H37+H47+H72+H82+H92+H102)</f>
        <v>27732.157780000001</v>
      </c>
      <c r="I114" s="54">
        <f t="shared" si="25"/>
        <v>21175.087</v>
      </c>
      <c r="J114" s="54">
        <f t="shared" si="25"/>
        <v>21784.371999999999</v>
      </c>
      <c r="K114" s="54">
        <f t="shared" si="25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05"/>
      <c r="D115" s="105"/>
      <c r="E115" s="80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5"/>
        <v>0</v>
      </c>
      <c r="J115" s="54">
        <f t="shared" si="25"/>
        <v>0</v>
      </c>
      <c r="K115" s="54">
        <f t="shared" si="25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84" t="s">
        <v>76</v>
      </c>
      <c r="C118" s="84"/>
      <c r="D118" s="84"/>
      <c r="E118" s="84"/>
      <c r="F118" s="84"/>
      <c r="G118" s="84"/>
      <c r="H118" s="41"/>
      <c r="I118" s="41"/>
      <c r="J118" s="61" t="s">
        <v>83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2022-11-16T14:39:36Z</cp:lastPrinted>
  <dcterms:created xsi:type="dcterms:W3CDTF">2016-02-05T07:01:02Z</dcterms:created>
  <dcterms:modified xsi:type="dcterms:W3CDTF">2022-11-16T15:21:45Z</dcterms:modified>
</cp:coreProperties>
</file>